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TC Scaling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$#,##0.00"/>
    <numFmt numFmtId="166" formatCode="0.0&quot;x&quot;"/>
    <numFmt numFmtId="167" formatCode="0.0"/>
  </numFmts>
  <fonts count="7">
    <font>
      <name val="Calibri"/>
      <family val="2"/>
      <color theme="1"/>
      <sz val="11"/>
      <scheme val="minor"/>
    </font>
    <font>
      <name val="Georgia"/>
      <b val="1"/>
      <color rgb="00F1C0C5"/>
      <sz val="16"/>
    </font>
    <font>
      <name val="Arial"/>
      <i val="1"/>
      <color rgb="00FFFFFF"/>
      <sz val="10"/>
    </font>
    <font>
      <name val="Georgia"/>
      <b val="1"/>
      <color rgb="000F0E0E"/>
      <sz val="12"/>
    </font>
    <font>
      <name val="Arial"/>
      <b val="1"/>
      <color rgb="00FFFFFF"/>
      <sz val="11"/>
    </font>
    <font>
      <name val="Arial"/>
      <b val="1"/>
      <color rgb="00000000"/>
      <sz val="10"/>
    </font>
    <font>
      <name val="Arial"/>
      <color rgb="00000000"/>
      <sz val="10"/>
    </font>
  </fonts>
  <fills count="7">
    <fill>
      <patternFill/>
    </fill>
    <fill>
      <patternFill patternType="gray125"/>
    </fill>
    <fill>
      <patternFill patternType="solid">
        <fgColor rgb="000F0E0E"/>
        <bgColor rgb="000F0E0E"/>
      </patternFill>
    </fill>
    <fill>
      <patternFill patternType="solid">
        <fgColor rgb="00FAF0F1"/>
        <bgColor rgb="00FAF0F1"/>
      </patternFill>
    </fill>
    <fill>
      <patternFill patternType="solid">
        <fgColor rgb="001C1A1A"/>
        <bgColor rgb="001C1A1A"/>
      </patternFill>
    </fill>
    <fill>
      <patternFill patternType="solid">
        <fgColor rgb="00FFFDE6"/>
        <bgColor rgb="00FFFDE6"/>
      </patternFill>
    </fill>
    <fill>
      <patternFill patternType="solid">
        <fgColor rgb="00F1C0C5"/>
        <bgColor rgb="00F1C0C5"/>
      </patternFill>
    </fill>
  </fills>
  <borders count="4">
    <border>
      <left/>
      <right/>
      <top/>
      <bottom/>
      <diagonal/>
    </border>
    <border>
      <bottom style="medium">
        <color rgb="00F1C0C5"/>
      </bottom>
    </border>
    <border>
      <left style="thin">
        <color rgb="00E5E5E5"/>
      </left>
      <right style="thin">
        <color rgb="00E5E5E5"/>
      </right>
      <top style="thin">
        <color rgb="00E5E5E5"/>
      </top>
      <bottom style="thin">
        <color rgb="00E5E5E5"/>
      </bottom>
    </border>
    <border>
      <top style="thin">
        <color rgb="00E5E5E5"/>
      </top>
      <bottom style="double">
        <color rgb="000F0E0E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0" pivotButton="0" quotePrefix="0" xfId="0"/>
    <xf numFmtId="0" fontId="4" fillId="4" borderId="1" applyAlignment="1" pivotButton="0" quotePrefix="0" xfId="0">
      <alignment horizontal="left" vertical="center"/>
    </xf>
    <xf numFmtId="0" fontId="5" fillId="0" borderId="2" applyAlignment="1" pivotButton="0" quotePrefix="0" xfId="0">
      <alignment vertical="center"/>
    </xf>
    <xf numFmtId="3" fontId="6" fillId="5" borderId="2" applyAlignment="1" pivotButton="0" quotePrefix="0" xfId="0">
      <alignment vertical="center"/>
    </xf>
    <xf numFmtId="3" fontId="6" fillId="0" borderId="2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164" fontId="6" fillId="5" borderId="2" applyAlignment="1" pivotButton="0" quotePrefix="0" xfId="0">
      <alignment vertical="center"/>
    </xf>
    <xf numFmtId="164" fontId="6" fillId="0" borderId="2" applyAlignment="1" pivotButton="0" quotePrefix="0" xfId="0">
      <alignment vertical="center"/>
    </xf>
    <xf numFmtId="165" fontId="6" fillId="5" borderId="2" applyAlignment="1" pivotButton="0" quotePrefix="0" xfId="0">
      <alignment vertical="center"/>
    </xf>
    <xf numFmtId="165" fontId="6" fillId="0" borderId="2" applyAlignment="1" pivotButton="0" quotePrefix="0" xfId="0">
      <alignment vertical="center"/>
    </xf>
    <xf numFmtId="0" fontId="5" fillId="3" borderId="2" applyAlignment="1" pivotButton="0" quotePrefix="0" xfId="0">
      <alignment vertical="center"/>
    </xf>
    <xf numFmtId="165" fontId="5" fillId="3" borderId="2" applyAlignment="1" pivotButton="0" quotePrefix="0" xfId="0">
      <alignment vertical="center"/>
    </xf>
    <xf numFmtId="164" fontId="5" fillId="3" borderId="2" applyAlignment="1" pivotButton="0" quotePrefix="0" xfId="0">
      <alignment vertical="center"/>
    </xf>
    <xf numFmtId="0" fontId="5" fillId="3" borderId="3" applyAlignment="1" pivotButton="0" quotePrefix="0" xfId="0">
      <alignment vertical="center"/>
    </xf>
    <xf numFmtId="165" fontId="5" fillId="3" borderId="3" applyAlignment="1" pivotButton="0" quotePrefix="0" xfId="0">
      <alignment vertical="center"/>
    </xf>
    <xf numFmtId="164" fontId="5" fillId="3" borderId="3" applyAlignment="1" pivotButton="0" quotePrefix="0" xfId="0">
      <alignment vertical="center"/>
    </xf>
    <xf numFmtId="0" fontId="3" fillId="6" borderId="0" pivotButton="0" quotePrefix="0" xfId="0"/>
    <xf numFmtId="166" fontId="6" fillId="0" borderId="2" applyAlignment="1" pivotButton="0" quotePrefix="0" xfId="0">
      <alignment vertical="center"/>
    </xf>
    <xf numFmtId="0" fontId="5" fillId="0" borderId="2" applyAlignment="1" pivotButton="0" quotePrefix="0" xfId="0">
      <alignment horizontal="center" vertical="center"/>
    </xf>
    <xf numFmtId="167" fontId="6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8" customWidth="1" min="4" max="4"/>
    <col width="52" customWidth="1" min="5" max="5"/>
  </cols>
  <sheetData>
    <row r="1" ht="30" customHeight="1">
      <c r="A1" s="1" t="inlineStr">
        <is>
          <t>GROWTH ALCHEMY  |  DTC UNIT ECONOMICS &amp; SCALING MODEL</t>
        </is>
      </c>
    </row>
    <row r="2" ht="20" customHeight="1">
      <c r="A2" s="2" t="inlineStr">
        <is>
          <t>7-to-8 Figure E-Commerce Scaling Framework &amp; Capital Allocation Simulator</t>
        </is>
      </c>
    </row>
    <row r="3" ht="15" customHeight="1"/>
    <row r="4" ht="25" customHeight="1">
      <c r="A4" s="3" t="inlineStr">
        <is>
          <t>1. SCALING SIMULATOR INPUTS (Edit yellow cells)</t>
        </is>
      </c>
    </row>
    <row r="5" ht="25" customHeight="1">
      <c r="A5" s="4" t="inlineStr">
        <is>
          <t>Variable / KPI</t>
        </is>
      </c>
      <c r="B5" s="4" t="inlineStr">
        <is>
          <t>Current Value</t>
        </is>
      </c>
      <c r="C5" s="4" t="inlineStr">
        <is>
          <t>Optimized Target</t>
        </is>
      </c>
      <c r="D5" s="4" t="inlineStr">
        <is>
          <t>Growth Lift</t>
        </is>
      </c>
      <c r="E5" s="4" t="inlineStr">
        <is>
          <t>Strategic Notes</t>
        </is>
      </c>
    </row>
    <row r="6" ht="20" customHeight="1">
      <c r="A6" s="5" t="inlineStr">
        <is>
          <t>Monthly Traffic (Sessions)</t>
        </is>
      </c>
      <c r="B6" s="6" t="n">
        <v>10000</v>
      </c>
      <c r="C6" s="6" t="n">
        <v>10000</v>
      </c>
      <c r="D6" s="7">
        <f>C6-B6</f>
        <v/>
      </c>
      <c r="E6" s="8" t="inlineStr">
        <is>
          <t>Baseline organic + paid traffic volume</t>
        </is>
      </c>
    </row>
    <row r="7" ht="20" customHeight="1">
      <c r="A7" s="5" t="inlineStr">
        <is>
          <t>Conversion Rate (CR %)</t>
        </is>
      </c>
      <c r="B7" s="9" t="n">
        <v>0.012</v>
      </c>
      <c r="C7" s="9" t="n">
        <v>0.025</v>
      </c>
      <c r="D7" s="10">
        <f>C7-B7</f>
        <v/>
      </c>
      <c r="E7" s="8" t="inlineStr">
        <is>
          <t>Storefront CRO &amp; trust architecture fixes</t>
        </is>
      </c>
    </row>
    <row r="8" ht="20" customHeight="1">
      <c r="A8" s="5" t="inlineStr">
        <is>
          <t>Average Order Value (AOV)</t>
        </is>
      </c>
      <c r="B8" s="11" t="n">
        <v>99</v>
      </c>
      <c r="C8" s="11" t="n">
        <v>118</v>
      </c>
      <c r="D8" s="12">
        <f>C8-B8</f>
        <v/>
      </c>
      <c r="E8" s="8" t="inlineStr">
        <is>
          <t>Duo Bundle optimization &amp; upsell triggers</t>
        </is>
      </c>
    </row>
    <row r="9" ht="20" customHeight="1">
      <c r="A9" s="5" t="inlineStr">
        <is>
          <t>Product Landed COGS ($)</t>
        </is>
      </c>
      <c r="B9" s="11" t="n">
        <v>22</v>
      </c>
      <c r="C9" s="11" t="n">
        <v>18</v>
      </c>
      <c r="D9" s="12">
        <f>C9-B9</f>
        <v/>
      </c>
      <c r="E9" s="8" t="inlineStr">
        <is>
          <t>Supply chain negotiation &amp; bulk optimization</t>
        </is>
      </c>
    </row>
    <row r="10" ht="20" customHeight="1">
      <c r="A10" s="5" t="inlineStr">
        <is>
          <t>Blended CAC ($)</t>
        </is>
      </c>
      <c r="B10" s="11" t="n">
        <v>45</v>
      </c>
      <c r="C10" s="11" t="n">
        <v>40</v>
      </c>
      <c r="D10" s="12">
        <f>C10-B10</f>
        <v/>
      </c>
      <c r="E10" s="8" t="inlineStr">
        <is>
          <t>Google feed hijacking &amp; high-intent retargeting</t>
        </is>
      </c>
    </row>
    <row r="11" ht="20" customHeight="1">
      <c r="A11" s="5" t="inlineStr">
        <is>
          <t>Customer Lifetime Value (LTV 90-Day)</t>
        </is>
      </c>
      <c r="B11" s="11" t="n">
        <v>115</v>
      </c>
      <c r="C11" s="11" t="n">
        <v>145</v>
      </c>
      <c r="D11" s="12">
        <f>C11-B11</f>
        <v/>
      </c>
      <c r="E11" s="8" t="inlineStr">
        <is>
          <t>Klaviyo automated flows &amp; cohort retention</t>
        </is>
      </c>
    </row>
    <row r="12" ht="15" customHeight="1"/>
    <row r="13" ht="25" customHeight="1">
      <c r="A13" s="3" t="inlineStr">
        <is>
          <t>2. SCALING OUTPUTS &amp; MARGIN MODEL</t>
        </is>
      </c>
    </row>
    <row r="14" ht="25" customHeight="1">
      <c r="A14" s="4" t="inlineStr">
        <is>
          <t>Financial Output</t>
        </is>
      </c>
      <c r="B14" s="4" t="inlineStr">
        <is>
          <t>Current State</t>
        </is>
      </c>
      <c r="C14" s="4" t="inlineStr">
        <is>
          <t>Optimized Target</t>
        </is>
      </c>
      <c r="D14" s="4" t="inlineStr">
        <is>
          <t>Absolute Change</t>
        </is>
      </c>
      <c r="E14" s="4" t="inlineStr">
        <is>
          <t>% Lift</t>
        </is>
      </c>
    </row>
    <row r="15" ht="20" customHeight="1">
      <c r="A15" s="5" t="inlineStr">
        <is>
          <t>Monthly Orders</t>
        </is>
      </c>
      <c r="B15" s="7">
        <f>B6*B7</f>
        <v/>
      </c>
      <c r="C15" s="7">
        <f>C6*C7</f>
        <v/>
      </c>
      <c r="D15" s="7">
        <f>C15-B15</f>
        <v/>
      </c>
      <c r="E15" s="10">
        <f>(C15-B15)/B15</f>
        <v/>
      </c>
    </row>
    <row r="16" ht="20" customHeight="1">
      <c r="A16" s="5" t="inlineStr">
        <is>
          <t>Monthly Gross Revenue</t>
        </is>
      </c>
      <c r="B16" s="12">
        <f>B15*B8</f>
        <v/>
      </c>
      <c r="C16" s="12">
        <f>C15*C8</f>
        <v/>
      </c>
      <c r="D16" s="12">
        <f>C16-B16</f>
        <v/>
      </c>
      <c r="E16" s="10">
        <f>(C16-B16)/B16</f>
        <v/>
      </c>
    </row>
    <row r="17" ht="20" customHeight="1">
      <c r="A17" s="5" t="inlineStr">
        <is>
          <t>Total Product COGS</t>
        </is>
      </c>
      <c r="B17" s="12">
        <f>B15*B9</f>
        <v/>
      </c>
      <c r="C17" s="12">
        <f>C15*C9</f>
        <v/>
      </c>
      <c r="D17" s="12">
        <f>C17-B17</f>
        <v/>
      </c>
      <c r="E17" s="10">
        <f>(C17-B17)/B17</f>
        <v/>
      </c>
    </row>
    <row r="18" ht="20" customHeight="1">
      <c r="A18" s="5" t="inlineStr">
        <is>
          <t>Total Marketing Ad Spend (CAC)</t>
        </is>
      </c>
      <c r="B18" s="12">
        <f>B15*B10</f>
        <v/>
      </c>
      <c r="C18" s="12">
        <f>C15*C10</f>
        <v/>
      </c>
      <c r="D18" s="12">
        <f>C18-B18</f>
        <v/>
      </c>
      <c r="E18" s="10">
        <f>(C18-B18)/B18</f>
        <v/>
      </c>
    </row>
    <row r="19" ht="20" customHeight="1">
      <c r="A19" s="13" t="inlineStr">
        <is>
          <t>First-Purchase Contribution Margin ($)</t>
        </is>
      </c>
      <c r="B19" s="14">
        <f>B16-B17-B18</f>
        <v/>
      </c>
      <c r="C19" s="14">
        <f>C16-C17-C18</f>
        <v/>
      </c>
      <c r="D19" s="14">
        <f>C19-B19</f>
        <v/>
      </c>
      <c r="E19" s="15">
        <f>(C19-B19)/B19</f>
        <v/>
      </c>
    </row>
    <row r="20" ht="20" customHeight="1">
      <c r="A20" s="13" t="inlineStr">
        <is>
          <t>First-Purchase Contribution Margin (%)</t>
        </is>
      </c>
      <c r="B20" s="15">
        <f>B19/B16</f>
        <v/>
      </c>
      <c r="C20" s="15">
        <f>C19/C16</f>
        <v/>
      </c>
      <c r="D20" s="15">
        <f>C20-B20</f>
        <v/>
      </c>
      <c r="E20" s="15">
        <f>(C20-B20)/B20</f>
        <v/>
      </c>
    </row>
    <row r="21" ht="20" customHeight="1">
      <c r="A21" s="5" t="inlineStr">
        <is>
          <t>90-Day Projected Customer Value</t>
        </is>
      </c>
      <c r="B21" s="12">
        <f>B15*B11</f>
        <v/>
      </c>
      <c r="C21" s="12">
        <f>C15*C11</f>
        <v/>
      </c>
      <c r="D21" s="12">
        <f>C21-B21</f>
        <v/>
      </c>
      <c r="E21" s="10">
        <f>(C21-B21)/B21</f>
        <v/>
      </c>
    </row>
    <row r="22" ht="20" customHeight="1">
      <c r="A22" s="5" t="inlineStr">
        <is>
          <t>Annualized Revenue Run Rate</t>
        </is>
      </c>
      <c r="B22" s="12">
        <f>B16*12</f>
        <v/>
      </c>
      <c r="C22" s="12">
        <f>C16*12</f>
        <v/>
      </c>
      <c r="D22" s="12">
        <f>C22-B22</f>
        <v/>
      </c>
      <c r="E22" s="10">
        <f>(C22-B22)/B22</f>
        <v/>
      </c>
    </row>
    <row r="23" ht="20" customHeight="1">
      <c r="A23" s="16" t="inlineStr">
        <is>
          <t>Annualized Contribution Profit</t>
        </is>
      </c>
      <c r="B23" s="17">
        <f>B19*12</f>
        <v/>
      </c>
      <c r="C23" s="17">
        <f>C19*12</f>
        <v/>
      </c>
      <c r="D23" s="17">
        <f>C23-B23</f>
        <v/>
      </c>
      <c r="E23" s="18">
        <f>(C23-B23)/B23</f>
        <v/>
      </c>
    </row>
    <row r="24" ht="15" customHeight="1"/>
    <row r="25" ht="25" customHeight="1">
      <c r="A25" s="19" t="inlineStr">
        <is>
          <t>3. GROWTH ALCHEMY SCALING GUARDRAILS</t>
        </is>
      </c>
    </row>
    <row r="26" ht="25" customHeight="1">
      <c r="A26" s="4" t="inlineStr">
        <is>
          <t>Scale Metric</t>
        </is>
      </c>
      <c r="B26" s="4" t="inlineStr">
        <is>
          <t>Target Threshold</t>
        </is>
      </c>
      <c r="C26" s="4" t="inlineStr">
        <is>
          <t>Current State</t>
        </is>
      </c>
      <c r="D26" s="4" t="inlineStr">
        <is>
          <t>Status</t>
        </is>
      </c>
      <c r="E26" s="4" t="inlineStr">
        <is>
          <t>Operational Action Required</t>
        </is>
      </c>
    </row>
    <row r="27" ht="20" customHeight="1">
      <c r="A27" s="5" t="inlineStr">
        <is>
          <t>Blended ROAS Floor</t>
        </is>
      </c>
      <c r="B27" s="20" t="n">
        <v>2.2</v>
      </c>
      <c r="C27" s="20">
        <f>B16/B18</f>
        <v/>
      </c>
      <c r="D27" s="21">
        <f>IF(C27&gt;=B27, "HEALTHY", "BROKEN")</f>
        <v/>
      </c>
      <c r="E27" s="8" t="inlineStr">
        <is>
          <t>If broken, audit landing page CR and bundle offers immediately</t>
        </is>
      </c>
    </row>
    <row r="28" ht="20" customHeight="1">
      <c r="A28" s="5" t="inlineStr">
        <is>
          <t>First-Purchase Margin %</t>
        </is>
      </c>
      <c r="B28" s="10" t="n">
        <v>0.55</v>
      </c>
      <c r="C28" s="10">
        <f>B20</f>
        <v/>
      </c>
      <c r="D28" s="21">
        <f>IF(C28&gt;=B28, "HEALTHY", "BROKEN")</f>
        <v/>
      </c>
      <c r="E28" s="8" t="inlineStr">
        <is>
          <t>If broken, increase price or negotiate lower product COGS</t>
        </is>
      </c>
    </row>
    <row r="29" ht="20" customHeight="1">
      <c r="A29" s="5" t="inlineStr">
        <is>
          <t>Marketing Efficiency Ratio (MER)</t>
        </is>
      </c>
      <c r="B29" s="10" t="n">
        <v>0.15</v>
      </c>
      <c r="C29" s="10">
        <f>B18/B16</f>
        <v/>
      </c>
      <c r="D29" s="21">
        <f>IF(C29&lt;=B29, "HEALTHY", "OVERSPENDING")</f>
        <v/>
      </c>
      <c r="E29" s="8" t="inlineStr">
        <is>
          <t>If overspending, reduce cold traffic budget and scale email flows</t>
        </is>
      </c>
    </row>
    <row r="30" ht="20" customHeight="1">
      <c r="A30" s="5" t="inlineStr">
        <is>
          <t>LTV to CAC Ratio (90-Day)</t>
        </is>
      </c>
      <c r="B30" s="22" t="n">
        <v>3</v>
      </c>
      <c r="C30" s="22">
        <f>B11/B10</f>
        <v/>
      </c>
      <c r="D30" s="21">
        <f>IF(C30&gt;=B30, "HEALTHY", "BROKEN")</f>
        <v/>
      </c>
      <c r="E30" s="8" t="inlineStr">
        <is>
          <t>If broken, install post-purchase flows and seed UGC campaigns</t>
        </is>
      </c>
    </row>
  </sheetData>
  <mergeCells count="5">
    <mergeCell ref="A4:E4"/>
    <mergeCell ref="A2:E2"/>
    <mergeCell ref="A25:E25"/>
    <mergeCell ref="A1:E1"/>
    <mergeCell ref="A13:E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2026-05-30T09:07:41Z</dcterms:created>
  <dcterms:modified xmlns:dcterms="http://purl.org/dc/terms/" xmlns:xsi="http://www.w3.org/2001/XMLSchema-instance" xsi:type="dcterms:W3CDTF">2026-05-30T09:07:41Z</dcterms:modified>
</cp:coreProperties>
</file>